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ni.Paul\Downloads\TEMP\CONE\"/>
    </mc:Choice>
  </mc:AlternateContent>
  <xr:revisionPtr revIDLastSave="0" documentId="13_ncr:1_{447A4CAE-9AD1-496B-B5B9-D8FEACDCC1FC}" xr6:coauthVersionLast="47" xr6:coauthVersionMax="47" xr10:uidLastSave="{00000000-0000-0000-0000-000000000000}"/>
  <bookViews>
    <workbookView xWindow="-120" yWindow="-16320" windowWidth="28110" windowHeight="16440" xr2:uid="{488A6539-3988-45FF-B6B7-B7F877185F6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4" i="1" l="1"/>
  <c r="E24" i="1"/>
  <c r="K14" i="1"/>
  <c r="K15" i="1"/>
  <c r="K16" i="1"/>
  <c r="K17" i="1"/>
  <c r="K18" i="1"/>
  <c r="K13" i="1"/>
  <c r="I18" i="1"/>
  <c r="I14" i="1"/>
  <c r="I15" i="1"/>
  <c r="I16" i="1"/>
  <c r="I17" i="1"/>
  <c r="I13" i="1"/>
  <c r="G18" i="1"/>
  <c r="H18" i="1" s="1"/>
  <c r="G14" i="1"/>
  <c r="H14" i="1" s="1"/>
  <c r="G15" i="1"/>
  <c r="H15" i="1" s="1"/>
  <c r="G16" i="1"/>
  <c r="H16" i="1" s="1"/>
  <c r="G17" i="1"/>
  <c r="H17" i="1" s="1"/>
  <c r="G13" i="1"/>
  <c r="H13" i="1" s="1"/>
  <c r="E13" i="1"/>
  <c r="E4" i="1"/>
  <c r="E5" i="1"/>
  <c r="E6" i="1"/>
  <c r="E7" i="1"/>
  <c r="E8" i="1"/>
  <c r="E9" i="1"/>
  <c r="E17" i="1"/>
  <c r="E16" i="1"/>
  <c r="E15" i="1"/>
  <c r="E14" i="1"/>
  <c r="E18" i="1"/>
</calcChain>
</file>

<file path=xl/sharedStrings.xml><?xml version="1.0" encoding="utf-8"?>
<sst xmlns="http://schemas.openxmlformats.org/spreadsheetml/2006/main" count="48" uniqueCount="34">
  <si>
    <t>100-102</t>
  </si>
  <si>
    <t>102-105</t>
  </si>
  <si>
    <t>105-110</t>
  </si>
  <si>
    <t>110-115</t>
  </si>
  <si>
    <t>115-120</t>
  </si>
  <si>
    <t>120-125</t>
  </si>
  <si>
    <t>Influence Width (mm) considered by STAAD</t>
  </si>
  <si>
    <t>Actual width varying from (mm)</t>
  </si>
  <si>
    <t>STAAD generated UDL (kN/m)</t>
  </si>
  <si>
    <t>Pressure Defined (kPa)</t>
  </si>
  <si>
    <t>Level (m)</t>
  </si>
  <si>
    <t>Actual influence width (mm)</t>
  </si>
  <si>
    <t>1000 - 928</t>
  </si>
  <si>
    <t>928 - 820</t>
  </si>
  <si>
    <t>820 - 640</t>
  </si>
  <si>
    <t>640 - 460</t>
  </si>
  <si>
    <t>460 - 280</t>
  </si>
  <si>
    <t>280 - 100</t>
  </si>
  <si>
    <t>Hence actual Average Width (mm)</t>
  </si>
  <si>
    <t>-&gt;</t>
  </si>
  <si>
    <t>Member - 101 (Z)</t>
  </si>
  <si>
    <r>
      <t xml:space="preserve">UDL if manually applied(kN/m)
</t>
    </r>
    <r>
      <rPr>
        <b/>
        <sz val="11"/>
        <color rgb="FFC00000"/>
        <rFont val="Calibri"/>
        <family val="2"/>
        <scheme val="minor"/>
      </rPr>
      <t>(L/C-3)</t>
    </r>
  </si>
  <si>
    <t>Member - 102, 103, 104 (Z)</t>
  </si>
  <si>
    <t>Node / Member :</t>
  </si>
  <si>
    <t>Force (kN) :</t>
  </si>
  <si>
    <t>Moment (kN.m) :</t>
  </si>
  <si>
    <t>104-UVL</t>
  </si>
  <si>
    <t>103-UDL</t>
  </si>
  <si>
    <t>102-OPEN</t>
  </si>
  <si>
    <t>% increase of moments when compared with that of the load applied as UVL</t>
  </si>
  <si>
    <t>&lt;----------</t>
  </si>
  <si>
    <r>
      <t xml:space="preserve">STAAD generated UDL (kN/m)
</t>
    </r>
    <r>
      <rPr>
        <b/>
        <sz val="11"/>
        <color rgb="FFC00000"/>
        <rFont val="Calibri"/>
        <family val="2"/>
        <scheme val="minor"/>
      </rPr>
      <t>(L/C-2)</t>
    </r>
  </si>
  <si>
    <r>
      <t xml:space="preserve">UVL if manually applied(kN/m)
</t>
    </r>
    <r>
      <rPr>
        <b/>
        <sz val="11"/>
        <color rgb="FFC00000"/>
        <rFont val="Calibri"/>
        <family val="2"/>
        <scheme val="minor"/>
      </rPr>
      <t>(L/C-4)</t>
    </r>
  </si>
  <si>
    <t>Displacement (mm)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</si>
</sst>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General&quot; %&quot;"/>
  </numFmts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1"/>
      <color theme="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2" xfId="0" applyBorder="1" applyAlignment="1">
      <alignment horizontal="right" vertical="center" wrapText="1"/>
    </xf>
    <xf numFmtId="0" fontId="0" fillId="0" borderId="4" xfId="0" applyBorder="1" applyAlignment="1">
      <alignment horizontal="left" vertical="center" wrapText="1"/>
    </xf>
    <xf numFmtId="0" fontId="0" fillId="0" borderId="3" xfId="0" quotePrefix="1" applyBorder="1" applyAlignment="1">
      <alignment horizontal="center" vertical="center" wrapText="1"/>
    </xf>
    <xf numFmtId="164" fontId="0" fillId="2" borderId="0" xfId="0" applyNumberFormat="1" applyFill="1" applyAlignment="1">
      <alignment horizontal="center" vertical="center" wrapText="1"/>
    </xf>
    <xf numFmtId="164" fontId="0" fillId="4" borderId="0" xfId="0" applyNumberFormat="1" applyFill="1" applyAlignment="1">
      <alignment horizontal="center" vertical="center" wrapText="1"/>
    </xf>
    <xf numFmtId="0" fontId="2" fillId="0" borderId="0" xfId="0" quotePrefix="1" applyFont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0" fillId="4" borderId="1" xfId="0" applyNumberFormat="1" applyFill="1" applyBorder="1" applyAlignment="1">
      <alignment horizontal="center" vertical="center" wrapText="1"/>
    </xf>
    <xf numFmtId="0" fontId="0" fillId="2" borderId="1" xfId="0" applyNumberForma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F8E8FE-8265-4BA6-9697-5CC1CBEF2C7E}">
  <dimension ref="B2:L27"/>
  <sheetViews>
    <sheetView showGridLines="0" tabSelected="1" topLeftCell="A10" zoomScale="115" zoomScaleNormal="115" workbookViewId="0">
      <selection activeCell="H31" sqref="H31"/>
    </sheetView>
  </sheetViews>
  <sheetFormatPr defaultRowHeight="15" x14ac:dyDescent="0.25"/>
  <cols>
    <col min="1" max="1" width="9.140625" style="1"/>
    <col min="2" max="3" width="16.7109375" style="1" customWidth="1"/>
    <col min="4" max="4" width="16.7109375" style="4" customWidth="1"/>
    <col min="5" max="8" width="16.7109375" style="1" customWidth="1"/>
    <col min="9" max="9" width="7.7109375" style="7" customWidth="1"/>
    <col min="10" max="10" width="5.7109375" style="1" customWidth="1"/>
    <col min="11" max="11" width="7.7109375" style="10" customWidth="1"/>
    <col min="12" max="12" width="16.7109375" style="4" customWidth="1"/>
    <col min="13" max="14" width="16.7109375" style="1" customWidth="1"/>
    <col min="15" max="16384" width="9.140625" style="1"/>
  </cols>
  <sheetData>
    <row r="2" spans="2:12" x14ac:dyDescent="0.25">
      <c r="B2" s="21" t="s">
        <v>20</v>
      </c>
      <c r="C2" s="21"/>
      <c r="D2" s="21"/>
      <c r="E2" s="21"/>
      <c r="F2" s="21"/>
    </row>
    <row r="3" spans="2:12" ht="45" x14ac:dyDescent="0.25">
      <c r="B3" s="2" t="s">
        <v>10</v>
      </c>
      <c r="C3" s="2" t="s">
        <v>9</v>
      </c>
      <c r="D3" s="2" t="s">
        <v>8</v>
      </c>
      <c r="E3" s="2" t="s">
        <v>6</v>
      </c>
      <c r="F3" s="2" t="s">
        <v>11</v>
      </c>
    </row>
    <row r="4" spans="2:12" x14ac:dyDescent="0.25">
      <c r="B4" s="2" t="s">
        <v>5</v>
      </c>
      <c r="C4" s="2">
        <v>0.77</v>
      </c>
      <c r="D4" s="3">
        <v>0.77</v>
      </c>
      <c r="E4" s="2">
        <f>ROUND(D4/C4*1000,2)</f>
        <v>1000</v>
      </c>
      <c r="F4" s="18">
        <v>1000</v>
      </c>
    </row>
    <row r="5" spans="2:12" x14ac:dyDescent="0.25">
      <c r="B5" s="2" t="s">
        <v>4</v>
      </c>
      <c r="C5" s="2">
        <v>0.73</v>
      </c>
      <c r="D5" s="3">
        <v>0.73</v>
      </c>
      <c r="E5" s="2">
        <f>ROUND(D5/C5*1000,2)</f>
        <v>1000</v>
      </c>
      <c r="F5" s="18"/>
    </row>
    <row r="6" spans="2:12" x14ac:dyDescent="0.25">
      <c r="B6" s="2" t="s">
        <v>3</v>
      </c>
      <c r="C6" s="2">
        <v>0.68</v>
      </c>
      <c r="D6" s="3">
        <v>0.68</v>
      </c>
      <c r="E6" s="2">
        <f>ROUND(D6/C6*1000,2)</f>
        <v>1000</v>
      </c>
      <c r="F6" s="18"/>
    </row>
    <row r="7" spans="2:12" x14ac:dyDescent="0.25">
      <c r="B7" s="2" t="s">
        <v>2</v>
      </c>
      <c r="C7" s="2">
        <v>0.61</v>
      </c>
      <c r="D7" s="3">
        <v>0.61</v>
      </c>
      <c r="E7" s="2">
        <f>ROUND(D7/C7*1000,2)</f>
        <v>1000</v>
      </c>
      <c r="F7" s="18"/>
    </row>
    <row r="8" spans="2:12" x14ac:dyDescent="0.25">
      <c r="B8" s="2" t="s">
        <v>1</v>
      </c>
      <c r="C8" s="2">
        <v>0.5</v>
      </c>
      <c r="D8" s="3">
        <v>0.5</v>
      </c>
      <c r="E8" s="2">
        <f t="shared" ref="E8" si="0">ROUND(D8/C8*1000,2)</f>
        <v>1000</v>
      </c>
      <c r="F8" s="18"/>
    </row>
    <row r="9" spans="2:12" x14ac:dyDescent="0.25">
      <c r="B9" s="2" t="s">
        <v>0</v>
      </c>
      <c r="C9" s="2">
        <v>0.37</v>
      </c>
      <c r="D9" s="3">
        <v>0.37</v>
      </c>
      <c r="E9" s="2">
        <f>ROUND(D9/C9*1000,2)</f>
        <v>1000</v>
      </c>
      <c r="F9" s="18"/>
    </row>
    <row r="10" spans="2:12" x14ac:dyDescent="0.25">
      <c r="L10" s="1"/>
    </row>
    <row r="11" spans="2:12" ht="15" customHeight="1" x14ac:dyDescent="0.25">
      <c r="B11" s="19" t="s">
        <v>22</v>
      </c>
      <c r="C11" s="19"/>
      <c r="D11" s="19"/>
      <c r="E11" s="19"/>
      <c r="F11" s="19"/>
      <c r="G11" s="19"/>
      <c r="H11" s="19"/>
      <c r="I11" s="19"/>
      <c r="J11" s="19"/>
      <c r="K11" s="19"/>
      <c r="L11" s="1"/>
    </row>
    <row r="12" spans="2:12" ht="45" customHeight="1" x14ac:dyDescent="0.25">
      <c r="B12" s="2" t="s">
        <v>10</v>
      </c>
      <c r="C12" s="2" t="s">
        <v>9</v>
      </c>
      <c r="D12" s="2" t="s">
        <v>31</v>
      </c>
      <c r="E12" s="2" t="s">
        <v>6</v>
      </c>
      <c r="F12" s="2" t="s">
        <v>7</v>
      </c>
      <c r="G12" s="2" t="s">
        <v>18</v>
      </c>
      <c r="H12" s="2" t="s">
        <v>21</v>
      </c>
      <c r="I12" s="17" t="s">
        <v>32</v>
      </c>
      <c r="J12" s="17"/>
      <c r="K12" s="17"/>
      <c r="L12" s="1"/>
    </row>
    <row r="13" spans="2:12" x14ac:dyDescent="0.25">
      <c r="B13" s="2" t="s">
        <v>5</v>
      </c>
      <c r="C13" s="2">
        <v>0.77</v>
      </c>
      <c r="D13" s="3">
        <v>0.42399999999999999</v>
      </c>
      <c r="E13" s="2">
        <f t="shared" ref="E13:E18" si="1">ROUND(D13/C13*1000,2)</f>
        <v>550.65</v>
      </c>
      <c r="F13" s="2" t="s">
        <v>17</v>
      </c>
      <c r="G13" s="5">
        <f>(LEFT(F13,3)+RIGHT(F13,3))/2</f>
        <v>190</v>
      </c>
      <c r="H13" s="3">
        <f>ROUND(C13*(G13/1000),3)</f>
        <v>0.14599999999999999</v>
      </c>
      <c r="I13" s="11">
        <f>ROUND(C13*(LEFT(F13,3)/1000),3)</f>
        <v>0.216</v>
      </c>
      <c r="J13" s="13" t="s">
        <v>19</v>
      </c>
      <c r="K13" s="12">
        <f>ROUND(C13*(RIGHT(F13,3)/1000),3)</f>
        <v>7.6999999999999999E-2</v>
      </c>
      <c r="L13" s="1"/>
    </row>
    <row r="14" spans="2:12" x14ac:dyDescent="0.25">
      <c r="B14" s="2" t="s">
        <v>4</v>
      </c>
      <c r="C14" s="2">
        <v>0.73</v>
      </c>
      <c r="D14" s="3">
        <v>0.40200000000000002</v>
      </c>
      <c r="E14" s="2">
        <f t="shared" si="1"/>
        <v>550.67999999999995</v>
      </c>
      <c r="F14" s="2" t="s">
        <v>16</v>
      </c>
      <c r="G14" s="5">
        <f t="shared" ref="G14:G17" si="2">(LEFT(F14,3)+RIGHT(F14,3))/2</f>
        <v>370</v>
      </c>
      <c r="H14" s="3">
        <f t="shared" ref="H14:H18" si="3">ROUND(C14*(G14/1000),3)</f>
        <v>0.27</v>
      </c>
      <c r="I14" s="11">
        <f t="shared" ref="I14:I17" si="4">ROUND(C14*(LEFT(F14,3)/1000),3)</f>
        <v>0.33600000000000002</v>
      </c>
      <c r="J14" s="13" t="s">
        <v>19</v>
      </c>
      <c r="K14" s="12">
        <f t="shared" ref="K14:K18" si="5">ROUND(C14*(RIGHT(F14,3)/1000),3)</f>
        <v>0.20399999999999999</v>
      </c>
      <c r="L14" s="1"/>
    </row>
    <row r="15" spans="2:12" x14ac:dyDescent="0.25">
      <c r="B15" s="2" t="s">
        <v>3</v>
      </c>
      <c r="C15" s="2">
        <v>0.68</v>
      </c>
      <c r="D15" s="3">
        <v>0.374</v>
      </c>
      <c r="E15" s="9">
        <f t="shared" si="1"/>
        <v>550</v>
      </c>
      <c r="F15" s="2" t="s">
        <v>15</v>
      </c>
      <c r="G15" s="9">
        <f t="shared" si="2"/>
        <v>550</v>
      </c>
      <c r="H15" s="3">
        <f t="shared" si="3"/>
        <v>0.374</v>
      </c>
      <c r="I15" s="11">
        <f t="shared" si="4"/>
        <v>0.435</v>
      </c>
      <c r="J15" s="13" t="s">
        <v>19</v>
      </c>
      <c r="K15" s="12">
        <f t="shared" si="5"/>
        <v>0.313</v>
      </c>
      <c r="L15" s="1"/>
    </row>
    <row r="16" spans="2:12" x14ac:dyDescent="0.25">
      <c r="B16" s="2" t="s">
        <v>2</v>
      </c>
      <c r="C16" s="2">
        <v>0.61</v>
      </c>
      <c r="D16" s="3">
        <v>0.33600000000000002</v>
      </c>
      <c r="E16" s="2">
        <f t="shared" si="1"/>
        <v>550.82000000000005</v>
      </c>
      <c r="F16" s="2" t="s">
        <v>14</v>
      </c>
      <c r="G16" s="8">
        <f t="shared" si="2"/>
        <v>730</v>
      </c>
      <c r="H16" s="3">
        <f t="shared" si="3"/>
        <v>0.44500000000000001</v>
      </c>
      <c r="I16" s="11">
        <f t="shared" si="4"/>
        <v>0.5</v>
      </c>
      <c r="J16" s="13" t="s">
        <v>19</v>
      </c>
      <c r="K16" s="12">
        <f t="shared" si="5"/>
        <v>0.39</v>
      </c>
      <c r="L16" s="1"/>
    </row>
    <row r="17" spans="2:12" x14ac:dyDescent="0.25">
      <c r="B17" s="2" t="s">
        <v>1</v>
      </c>
      <c r="C17" s="2">
        <v>0.5</v>
      </c>
      <c r="D17" s="3">
        <v>0.27500000000000002</v>
      </c>
      <c r="E17" s="2">
        <f t="shared" si="1"/>
        <v>550</v>
      </c>
      <c r="F17" s="2" t="s">
        <v>13</v>
      </c>
      <c r="G17" s="8">
        <f t="shared" si="2"/>
        <v>874</v>
      </c>
      <c r="H17" s="3">
        <f t="shared" si="3"/>
        <v>0.437</v>
      </c>
      <c r="I17" s="11">
        <f t="shared" si="4"/>
        <v>0.46400000000000002</v>
      </c>
      <c r="J17" s="13" t="s">
        <v>19</v>
      </c>
      <c r="K17" s="12">
        <f t="shared" si="5"/>
        <v>0.41</v>
      </c>
      <c r="L17" s="1"/>
    </row>
    <row r="18" spans="2:12" x14ac:dyDescent="0.25">
      <c r="B18" s="2" t="s">
        <v>0</v>
      </c>
      <c r="C18" s="2">
        <v>0.37</v>
      </c>
      <c r="D18" s="3">
        <v>0.20399999999999999</v>
      </c>
      <c r="E18" s="2">
        <f t="shared" si="1"/>
        <v>551.35</v>
      </c>
      <c r="F18" s="2" t="s">
        <v>12</v>
      </c>
      <c r="G18" s="8">
        <f>(LEFT(F18,4)+RIGHT(F18,3))/2</f>
        <v>964</v>
      </c>
      <c r="H18" s="3">
        <f t="shared" si="3"/>
        <v>0.35699999999999998</v>
      </c>
      <c r="I18" s="11">
        <f>ROUND(C18*(LEFT(F18,4)/1000),3)</f>
        <v>0.37</v>
      </c>
      <c r="J18" s="13" t="s">
        <v>19</v>
      </c>
      <c r="K18" s="12">
        <f t="shared" si="5"/>
        <v>0.34300000000000003</v>
      </c>
      <c r="L18" s="1"/>
    </row>
    <row r="20" spans="2:12" x14ac:dyDescent="0.25">
      <c r="D20" s="7" t="s">
        <v>23</v>
      </c>
      <c r="E20" s="2" t="s">
        <v>28</v>
      </c>
      <c r="F20" s="2" t="s">
        <v>27</v>
      </c>
      <c r="G20" s="2" t="s">
        <v>26</v>
      </c>
    </row>
    <row r="21" spans="2:12" x14ac:dyDescent="0.25">
      <c r="D21" s="22" t="s">
        <v>33</v>
      </c>
      <c r="E21" s="23">
        <v>102.663</v>
      </c>
      <c r="F21" s="24">
        <v>54.606999999999999</v>
      </c>
      <c r="G21" s="2">
        <v>52.463999999999999</v>
      </c>
    </row>
    <row r="22" spans="2:12" x14ac:dyDescent="0.25">
      <c r="D22" s="6" t="s">
        <v>24</v>
      </c>
      <c r="E22" s="2">
        <v>8.9049999999999994</v>
      </c>
      <c r="F22" s="2">
        <v>8.1999999999999993</v>
      </c>
      <c r="G22" s="2">
        <v>8.202</v>
      </c>
    </row>
    <row r="23" spans="2:12" x14ac:dyDescent="0.25">
      <c r="D23" s="6" t="s">
        <v>25</v>
      </c>
      <c r="E23" s="2">
        <v>122.026</v>
      </c>
      <c r="F23" s="2">
        <v>85.414000000000001</v>
      </c>
      <c r="G23" s="2">
        <v>84.373000000000005</v>
      </c>
    </row>
    <row r="24" spans="2:12" x14ac:dyDescent="0.25">
      <c r="E24" s="15">
        <f>CEILING(((E23-G23)/G23)*100,0.1)</f>
        <v>44.7</v>
      </c>
      <c r="F24" s="14">
        <f>CEILING(((F23-G23)/G23)*100,0.1)</f>
        <v>1.3</v>
      </c>
      <c r="G24" s="16" t="s">
        <v>30</v>
      </c>
    </row>
    <row r="25" spans="2:12" ht="15" customHeight="1" x14ac:dyDescent="0.25">
      <c r="E25" s="20" t="s">
        <v>29</v>
      </c>
      <c r="F25" s="20"/>
    </row>
    <row r="26" spans="2:12" x14ac:dyDescent="0.25">
      <c r="E26" s="20"/>
      <c r="F26" s="20"/>
    </row>
    <row r="27" spans="2:12" x14ac:dyDescent="0.25">
      <c r="E27" s="20"/>
      <c r="F27" s="20"/>
    </row>
  </sheetData>
  <mergeCells count="5">
    <mergeCell ref="I12:K12"/>
    <mergeCell ref="F4:F9"/>
    <mergeCell ref="B11:K11"/>
    <mergeCell ref="E25:F27"/>
    <mergeCell ref="B2:F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Worley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Paul, Dani (Muscat)</dc:creator>
  <cp:lastModifiedBy>Paul, Dani (Muscat)</cp:lastModifiedBy>
  <dcterms:created xsi:type="dcterms:W3CDTF">2023-03-14T09:15:18Z</dcterms:created>
  <dcterms:modified xsi:type="dcterms:W3CDTF">2023-03-14T13:19:01Z</dcterms:modified>
</cp:coreProperties>
</file>