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C\Desktop\ACI 08 Column Desing Test\"/>
    </mc:Choice>
  </mc:AlternateContent>
  <bookViews>
    <workbookView xWindow="0" yWindow="0" windowWidth="28740" windowHeight="4425"/>
  </bookViews>
  <sheets>
    <sheet name="Sheet1" sheetId="1" r:id="rId1"/>
  </sheets>
  <definedNames>
    <definedName name="ab">Sheet1!$B$15</definedName>
    <definedName name="Ag">Sheet1!$B$9</definedName>
    <definedName name="As">Sheet1!$B$8</definedName>
    <definedName name="As_totla">Sheet1!$B$7</definedName>
    <definedName name="b">Sheet1!$B$1</definedName>
    <definedName name="cb">Sheet1!$B$14</definedName>
    <definedName name="cc">Sheet1!$B$3</definedName>
    <definedName name="d">Sheet1!$B$13</definedName>
    <definedName name="dia">Sheet1!$B$4</definedName>
    <definedName name="Es">Sheet1!$B$12</definedName>
    <definedName name="fc">Sheet1!$B$10</definedName>
    <definedName name="fy">Sheet1!$B$11</definedName>
    <definedName name="h">Sheet1!$B$2</definedName>
    <definedName name="n_rebar">Sheet1!$B$5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9" i="1"/>
  <c r="B6" i="1"/>
  <c r="B7" i="1" s="1"/>
  <c r="B15" i="1" l="1"/>
  <c r="B8" i="1"/>
  <c r="F1" i="1"/>
  <c r="F2" i="1" s="1"/>
  <c r="F3" i="1" l="1"/>
  <c r="F4" i="1"/>
</calcChain>
</file>

<file path=xl/sharedStrings.xml><?xml version="1.0" encoding="utf-8"?>
<sst xmlns="http://schemas.openxmlformats.org/spreadsheetml/2006/main" count="19" uniqueCount="19">
  <si>
    <t>b</t>
    <phoneticPr fontId="1" type="noConversion"/>
  </si>
  <si>
    <t>h</t>
    <phoneticPr fontId="1" type="noConversion"/>
  </si>
  <si>
    <t>Rebar dia.</t>
    <phoneticPr fontId="1" type="noConversion"/>
  </si>
  <si>
    <t># of rebar</t>
    <phoneticPr fontId="1" type="noConversion"/>
  </si>
  <si>
    <t>Rebar area (1ea)</t>
    <phoneticPr fontId="1" type="noConversion"/>
  </si>
  <si>
    <t>As_total</t>
    <phoneticPr fontId="1" type="noConversion"/>
  </si>
  <si>
    <t>As_row</t>
    <phoneticPr fontId="1" type="noConversion"/>
  </si>
  <si>
    <t>Ag</t>
    <phoneticPr fontId="1" type="noConversion"/>
  </si>
  <si>
    <t>fc</t>
    <phoneticPr fontId="1" type="noConversion"/>
  </si>
  <si>
    <t>fy</t>
    <phoneticPr fontId="1" type="noConversion"/>
  </si>
  <si>
    <t>P0</t>
    <phoneticPr fontId="1" type="noConversion"/>
  </si>
  <si>
    <t>Pn_max</t>
    <phoneticPr fontId="1" type="noConversion"/>
  </si>
  <si>
    <t>P_bal</t>
    <phoneticPr fontId="1" type="noConversion"/>
  </si>
  <si>
    <t>cover</t>
    <phoneticPr fontId="1" type="noConversion"/>
  </si>
  <si>
    <t>d</t>
    <phoneticPr fontId="1" type="noConversion"/>
  </si>
  <si>
    <t>Es</t>
    <phoneticPr fontId="1" type="noConversion"/>
  </si>
  <si>
    <t>c_b</t>
    <phoneticPr fontId="1" type="noConversion"/>
  </si>
  <si>
    <t>a_b</t>
    <phoneticPr fontId="1" type="noConversion"/>
  </si>
  <si>
    <t>M_bal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</si>
</sst>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>
      <alignment vertical="center"/>
    </xf>
    <xf numFmtId="2" fontId="0" fillId="0" borderId="0" xfId="0" applyNumberForma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L11" sqref="L11"/>
    </sheetView>
  </sheetViews>
  <sheetFormatPr defaultRowHeight="16.5" x14ac:dyDescent="0.3"/>
  <cols>
    <col min="1" max="1" width="19.875" customWidth="1"/>
    <col min="2" max="2" width="9" customWidth="1"/>
    <col min="6" max="6" width="11" bestFit="1" customWidth="1"/>
  </cols>
  <sheetData>
    <row r="1" spans="1:6" x14ac:dyDescent="0.3">
      <c r="A1" s="2" t="s">
        <v>0</v>
      </c>
      <c r="B1" s="1">
        <v>250</v>
      </c>
      <c r="E1" t="s">
        <v>10</v>
      </c>
      <c r="F1">
        <f>(0.85*fc*(Ag-As_totla) + fy*As_totla)/1000</f>
        <v>1470.1851468841437</v>
      </c>
    </row>
    <row r="2" spans="1:6" x14ac:dyDescent="0.3">
      <c r="A2" s="2" t="s">
        <v>1</v>
      </c>
      <c r="B2" s="1">
        <v>250</v>
      </c>
      <c r="E2" t="s">
        <v>11</v>
      </c>
      <c r="F2" s="4">
        <f>F1*0.8</f>
        <v>1176.148117507315</v>
      </c>
    </row>
    <row r="3" spans="1:6" x14ac:dyDescent="0.3">
      <c r="A3" s="2" t="s">
        <v>13</v>
      </c>
      <c r="B3" s="1">
        <v>30</v>
      </c>
      <c r="E3" t="s">
        <v>12</v>
      </c>
      <c r="F3" s="4">
        <f>(0.85*fc*ab*b)/1000 + As*fy-As*fy</f>
        <v>560.88504098361591</v>
      </c>
    </row>
    <row r="4" spans="1:6" x14ac:dyDescent="0.3">
      <c r="A4" s="2" t="s">
        <v>2</v>
      </c>
      <c r="B4" s="1">
        <v>20</v>
      </c>
      <c r="E4" t="s">
        <v>18</v>
      </c>
      <c r="F4">
        <f>(0.85*fc*(ab*b-As)*(h/2-ab/2)+fy*As*(h/2-cc)+fy*As*(d-h/2))/1000000</f>
        <v>69.979272948953451</v>
      </c>
    </row>
    <row r="5" spans="1:6" x14ac:dyDescent="0.3">
      <c r="A5" s="2" t="s">
        <v>3</v>
      </c>
      <c r="B5" s="1">
        <v>4</v>
      </c>
    </row>
    <row r="6" spans="1:6" x14ac:dyDescent="0.3">
      <c r="A6" s="2" t="s">
        <v>4</v>
      </c>
      <c r="B6" s="3">
        <f>B4*B4*PI()/4</f>
        <v>314.15926535897933</v>
      </c>
    </row>
    <row r="7" spans="1:6" x14ac:dyDescent="0.3">
      <c r="A7" s="2" t="s">
        <v>5</v>
      </c>
      <c r="B7" s="1">
        <f>B6*B5</f>
        <v>1256.6370614359173</v>
      </c>
    </row>
    <row r="8" spans="1:6" x14ac:dyDescent="0.3">
      <c r="A8" s="2" t="s">
        <v>6</v>
      </c>
      <c r="B8" s="1">
        <f>(B5/4+1)*B6</f>
        <v>628.31853071795865</v>
      </c>
    </row>
    <row r="9" spans="1:6" x14ac:dyDescent="0.3">
      <c r="A9" s="2" t="s">
        <v>7</v>
      </c>
      <c r="B9" s="1">
        <f>b*h</f>
        <v>62500</v>
      </c>
    </row>
    <row r="10" spans="1:6" x14ac:dyDescent="0.3">
      <c r="A10" s="2" t="s">
        <v>8</v>
      </c>
      <c r="B10" s="1">
        <v>21</v>
      </c>
    </row>
    <row r="11" spans="1:6" x14ac:dyDescent="0.3">
      <c r="A11" s="2" t="s">
        <v>9</v>
      </c>
      <c r="B11" s="1">
        <v>300</v>
      </c>
    </row>
    <row r="12" spans="1:6" x14ac:dyDescent="0.3">
      <c r="A12" s="2" t="s">
        <v>15</v>
      </c>
      <c r="B12" s="1">
        <v>205000</v>
      </c>
    </row>
    <row r="13" spans="1:6" x14ac:dyDescent="0.3">
      <c r="A13" s="2" t="s">
        <v>14</v>
      </c>
      <c r="B13" s="1">
        <f>h-cc</f>
        <v>220</v>
      </c>
    </row>
    <row r="14" spans="1:6" x14ac:dyDescent="0.3">
      <c r="A14" s="2" t="s">
        <v>16</v>
      </c>
      <c r="B14" s="1">
        <f>0.003/(0.003+fy/Es)*d</f>
        <v>147.86885245901638</v>
      </c>
    </row>
    <row r="15" spans="1:6" x14ac:dyDescent="0.3">
      <c r="A15" s="2" t="s">
        <v>17</v>
      </c>
      <c r="B15" s="1">
        <f>cb*0.85</f>
        <v>125.68852459016392</v>
      </c>
    </row>
    <row r="16" spans="1:6" x14ac:dyDescent="0.3">
      <c r="A16" s="2"/>
      <c r="B16" s="1"/>
    </row>
    <row r="17" spans="1:2" x14ac:dyDescent="0.3">
      <c r="A17" s="2"/>
      <c r="B17" s="1"/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14</vt:i4>
      </vt:variant>
    </vt:vector>
  </HeadingPairs>
  <TitlesOfParts>
    <vt:vector size="15" baseType="lpstr">
      <vt:lpstr>Sheet1</vt:lpstr>
      <vt:lpstr>ab</vt:lpstr>
      <vt:lpstr>Ag</vt:lpstr>
      <vt:lpstr>As</vt:lpstr>
      <vt:lpstr>As_totla</vt:lpstr>
      <vt:lpstr>b</vt:lpstr>
      <vt:lpstr>cb</vt:lpstr>
      <vt:lpstr>cc</vt:lpstr>
      <vt:lpstr>d</vt:lpstr>
      <vt:lpstr>dia</vt:lpstr>
      <vt:lpstr>Es</vt:lpstr>
      <vt:lpstr>fc</vt:lpstr>
      <vt:lpstr>fy</vt:lpstr>
      <vt:lpstr>h</vt:lpstr>
      <vt:lpstr>n_rebar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dcterms:created xsi:type="dcterms:W3CDTF">2022-03-12T07:35:30Z</dcterms:created>
  <dcterms:modified xsi:type="dcterms:W3CDTF">2022-03-14T01:31:04Z</dcterms:modified>
</cp:coreProperties>
</file>