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ojects_SW\10869 VN\CSA\Team Folder\Design Documents\Working\"/>
    </mc:Choice>
  </mc:AlternateContent>
  <bookViews>
    <workbookView xWindow="0" yWindow="0" windowWidth="19200" windowHeight="12885"/>
  </bookViews>
  <sheets>
    <sheet name="C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C31" i="1"/>
  <c r="B31" i="1"/>
  <c r="H29" i="1"/>
  <c r="G29" i="1"/>
  <c r="C25" i="1"/>
  <c r="B25" i="1"/>
  <c r="C16" i="1"/>
  <c r="C20" i="1" s="1"/>
  <c r="C23" i="1" s="1"/>
  <c r="B16" i="1"/>
  <c r="B20" i="1" s="1"/>
  <c r="B23" i="1" s="1"/>
  <c r="B7" i="1"/>
  <c r="B5" i="1" s="1"/>
  <c r="B6" i="1"/>
  <c r="B4" i="1" s="1"/>
  <c r="B33" i="1" l="1"/>
  <c r="B32" i="1"/>
  <c r="B29" i="1"/>
  <c r="C32" i="1"/>
  <c r="C29" i="1"/>
</calcChain>
</file>

<file path=xl/sharedStrings.xml><?xml version="1.0" encoding="utf-8"?>
<sst xmlns="http://schemas.openxmlformats.org/spreadsheetml/2006/main" count="26" uniqueCount="25">
  <si>
    <t>Fa</t>
  </si>
  <si>
    <t>Fv</t>
  </si>
  <si>
    <t>ss</t>
  </si>
  <si>
    <t>s1</t>
  </si>
  <si>
    <t>sms</t>
  </si>
  <si>
    <t>sm1</t>
  </si>
  <si>
    <t>sds</t>
  </si>
  <si>
    <t>sd1</t>
  </si>
  <si>
    <r>
      <t>Ta=CtxH</t>
    </r>
    <r>
      <rPr>
        <vertAlign val="subscript"/>
        <sz val="11"/>
        <color theme="1"/>
        <rFont val="Calibri"/>
        <family val="2"/>
        <scheme val="minor"/>
      </rPr>
      <t>x</t>
    </r>
    <r>
      <rPr>
        <vertAlign val="superscript"/>
        <sz val="11"/>
        <color theme="1"/>
        <rFont val="Calibri"/>
        <family val="2"/>
        <scheme val="minor"/>
      </rPr>
      <t>n</t>
    </r>
  </si>
  <si>
    <t>Braced</t>
  </si>
  <si>
    <t>Moment</t>
  </si>
  <si>
    <t>hx</t>
  </si>
  <si>
    <t>Ct</t>
  </si>
  <si>
    <t>x</t>
  </si>
  <si>
    <t>Ta</t>
  </si>
  <si>
    <t>Cu</t>
  </si>
  <si>
    <t>CuXta</t>
  </si>
  <si>
    <t>Fundamental period, T</t>
  </si>
  <si>
    <t>T, used</t>
  </si>
  <si>
    <t>Cs</t>
  </si>
  <si>
    <t>Csmax</t>
  </si>
  <si>
    <t>=</t>
  </si>
  <si>
    <t>1.5Ts</t>
  </si>
  <si>
    <t>Cs, Seismic coeff.</t>
  </si>
  <si>
    <t>Cl 11.4.8(exception2)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</si>
</sst>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66" formatCode="0.00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165" fontId="4" fillId="0" borderId="0" xfId="0" applyNumberFormat="1" applyFont="1"/>
    <xf numFmtId="0" fontId="4" fillId="0" borderId="0" xfId="0" applyFont="1"/>
    <xf numFmtId="166" fontId="4" fillId="0" borderId="0" xfId="0" applyNumberFormat="1" applyFont="1"/>
    <xf numFmtId="166" fontId="0" fillId="0" borderId="0" xfId="0" applyNumberFormat="1"/>
    <xf numFmtId="0" fontId="1" fillId="0" borderId="0" xfId="0" applyFont="1"/>
    <xf numFmtId="166" fontId="0" fillId="2" borderId="0" xfId="0" applyNumberFormat="1" applyFill="1"/>
    <xf numFmtId="0" fontId="0" fillId="2" borderId="0" xfId="0" applyFill="1"/>
    <xf numFmtId="166" fontId="0" fillId="0" borderId="0" xfId="0" applyNumberFormat="1" applyAlignment="1">
      <alignment horizontal="left"/>
    </xf>
    <xf numFmtId="0" fontId="0" fillId="0" borderId="0" xfId="0" applyAlignment="1">
      <alignment horizontal="left" textRotation="90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166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9525</xdr:colOff>
      <xdr:row>0</xdr:row>
      <xdr:rowOff>0</xdr:rowOff>
    </xdr:from>
    <xdr:to>
      <xdr:col>20</xdr:col>
      <xdr:colOff>475734</xdr:colOff>
      <xdr:row>24</xdr:row>
      <xdr:rowOff>113708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87025" y="0"/>
          <a:ext cx="4123809" cy="4733333"/>
        </a:xfrm>
        <a:prstGeom prst="rect">
          <a:avLst/>
        </a:prstGeom>
      </xdr:spPr>
    </xdr:pic>
    <xdr:clientData/>
  </xdr:twoCellAnchor>
  <xdr:twoCellAnchor editAs="oneCell">
    <xdr:from>
      <xdr:col>5</xdr:col>
      <xdr:colOff>57150</xdr:colOff>
      <xdr:row>8</xdr:row>
      <xdr:rowOff>123825</xdr:rowOff>
    </xdr:from>
    <xdr:to>
      <xdr:col>12</xdr:col>
      <xdr:colOff>18487</xdr:colOff>
      <xdr:row>27</xdr:row>
      <xdr:rowOff>161462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72025" y="1266825"/>
          <a:ext cx="4504762" cy="3704762"/>
        </a:xfrm>
        <a:prstGeom prst="rect">
          <a:avLst/>
        </a:prstGeom>
      </xdr:spPr>
    </xdr:pic>
    <xdr:clientData/>
  </xdr:twoCellAnchor>
  <xdr:twoCellAnchor editAs="oneCell">
    <xdr:from>
      <xdr:col>6</xdr:col>
      <xdr:colOff>66620</xdr:colOff>
      <xdr:row>30</xdr:row>
      <xdr:rowOff>9581</xdr:rowOff>
    </xdr:from>
    <xdr:to>
      <xdr:col>6</xdr:col>
      <xdr:colOff>247572</xdr:colOff>
      <xdr:row>34</xdr:row>
      <xdr:rowOff>57071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16200000">
          <a:off x="4943476" y="5886450"/>
          <a:ext cx="1076190" cy="180952"/>
        </a:xfrm>
        <a:prstGeom prst="rect">
          <a:avLst/>
        </a:prstGeom>
      </xdr:spPr>
    </xdr:pic>
    <xdr:clientData/>
  </xdr:twoCellAnchor>
  <xdr:twoCellAnchor editAs="oneCell">
    <xdr:from>
      <xdr:col>7</xdr:col>
      <xdr:colOff>52350</xdr:colOff>
      <xdr:row>30</xdr:row>
      <xdr:rowOff>61950</xdr:rowOff>
    </xdr:from>
    <xdr:to>
      <xdr:col>7</xdr:col>
      <xdr:colOff>242826</xdr:colOff>
      <xdr:row>33</xdr:row>
      <xdr:rowOff>14226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16200000">
          <a:off x="5934075" y="5791200"/>
          <a:ext cx="790476" cy="190476"/>
        </a:xfrm>
        <a:prstGeom prst="rect">
          <a:avLst/>
        </a:prstGeom>
      </xdr:spPr>
    </xdr:pic>
    <xdr:clientData/>
  </xdr:twoCellAnchor>
  <xdr:twoCellAnchor editAs="oneCell">
    <xdr:from>
      <xdr:col>0</xdr:col>
      <xdr:colOff>323851</xdr:colOff>
      <xdr:row>23</xdr:row>
      <xdr:rowOff>161926</xdr:rowOff>
    </xdr:from>
    <xdr:to>
      <xdr:col>0</xdr:col>
      <xdr:colOff>1371600</xdr:colOff>
      <xdr:row>25</xdr:row>
      <xdr:rowOff>79412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23851" y="4257676"/>
          <a:ext cx="1047749" cy="298486"/>
        </a:xfrm>
        <a:prstGeom prst="rect">
          <a:avLst/>
        </a:prstGeom>
      </xdr:spPr>
    </xdr:pic>
    <xdr:clientData/>
  </xdr:twoCellAnchor>
  <xdr:twoCellAnchor editAs="oneCell">
    <xdr:from>
      <xdr:col>0</xdr:col>
      <xdr:colOff>409575</xdr:colOff>
      <xdr:row>28</xdr:row>
      <xdr:rowOff>28576</xdr:rowOff>
    </xdr:from>
    <xdr:to>
      <xdr:col>0</xdr:col>
      <xdr:colOff>1524000</xdr:colOff>
      <xdr:row>29</xdr:row>
      <xdr:rowOff>134852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09575" y="5076826"/>
          <a:ext cx="1114425" cy="296776"/>
        </a:xfrm>
        <a:prstGeom prst="rect">
          <a:avLst/>
        </a:prstGeom>
      </xdr:spPr>
    </xdr:pic>
    <xdr:clientData/>
  </xdr:twoCellAnchor>
  <xdr:twoCellAnchor>
    <xdr:from>
      <xdr:col>8</xdr:col>
      <xdr:colOff>114300</xdr:colOff>
      <xdr:row>13</xdr:row>
      <xdr:rowOff>152400</xdr:rowOff>
    </xdr:from>
    <xdr:to>
      <xdr:col>8</xdr:col>
      <xdr:colOff>114300</xdr:colOff>
      <xdr:row>27</xdr:row>
      <xdr:rowOff>76200</xdr:rowOff>
    </xdr:to>
    <xdr:cxnSp macro="">
      <xdr:nvCxnSpPr>
        <xdr:cNvPr id="8" name="Straight Connector 7"/>
        <xdr:cNvCxnSpPr/>
      </xdr:nvCxnSpPr>
      <xdr:spPr>
        <a:xfrm flipV="1">
          <a:off x="6905625" y="2343150"/>
          <a:ext cx="0" cy="25908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35</xdr:row>
      <xdr:rowOff>85725</xdr:rowOff>
    </xdr:from>
    <xdr:to>
      <xdr:col>3</xdr:col>
      <xdr:colOff>275754</xdr:colOff>
      <xdr:row>44</xdr:row>
      <xdr:rowOff>37892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6686550"/>
          <a:ext cx="3771429" cy="1666667"/>
        </a:xfrm>
        <a:prstGeom prst="rect">
          <a:avLst/>
        </a:prstGeom>
      </xdr:spPr>
    </xdr:pic>
    <xdr:clientData/>
  </xdr:twoCellAnchor>
  <xdr:twoCellAnchor editAs="oneCell">
    <xdr:from>
      <xdr:col>3</xdr:col>
      <xdr:colOff>257175</xdr:colOff>
      <xdr:row>35</xdr:row>
      <xdr:rowOff>114300</xdr:rowOff>
    </xdr:from>
    <xdr:to>
      <xdr:col>8</xdr:col>
      <xdr:colOff>628192</xdr:colOff>
      <xdr:row>44</xdr:row>
      <xdr:rowOff>75990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752850" y="6715125"/>
          <a:ext cx="3666667" cy="1676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3"/>
  <sheetViews>
    <sheetView tabSelected="1" workbookViewId="0">
      <selection activeCell="C4" sqref="C4"/>
    </sheetView>
  </sheetViews>
  <sheetFormatPr defaultRowHeight="15" x14ac:dyDescent="0.25"/>
  <cols>
    <col min="1" max="1" width="24.5703125" customWidth="1"/>
    <col min="2" max="2" width="14.28515625" customWidth="1"/>
    <col min="3" max="3" width="13.5703125" customWidth="1"/>
    <col min="7" max="7" width="12.85546875" customWidth="1"/>
    <col min="9" max="9" width="9.5703125" bestFit="1" customWidth="1"/>
  </cols>
  <sheetData>
    <row r="2" spans="1:3" x14ac:dyDescent="0.25">
      <c r="A2" t="s">
        <v>2</v>
      </c>
      <c r="B2">
        <v>0.28399999999999997</v>
      </c>
    </row>
    <row r="3" spans="1:3" x14ac:dyDescent="0.25">
      <c r="A3" t="s">
        <v>3</v>
      </c>
      <c r="B3">
        <v>5.8999999999999997E-2</v>
      </c>
    </row>
    <row r="4" spans="1:3" x14ac:dyDescent="0.25">
      <c r="A4" s="13" t="s">
        <v>0</v>
      </c>
      <c r="B4" s="14">
        <f>B6/B2</f>
        <v>1.573943661971831</v>
      </c>
    </row>
    <row r="5" spans="1:3" x14ac:dyDescent="0.25">
      <c r="A5" s="13" t="s">
        <v>1</v>
      </c>
      <c r="B5" s="14">
        <f>B7/B3</f>
        <v>2.4152542372881358</v>
      </c>
    </row>
    <row r="6" spans="1:3" x14ac:dyDescent="0.25">
      <c r="A6" s="13" t="s">
        <v>4</v>
      </c>
      <c r="B6" s="14">
        <f>B8*1.5</f>
        <v>0.44699999999999995</v>
      </c>
    </row>
    <row r="7" spans="1:3" x14ac:dyDescent="0.25">
      <c r="A7" t="s">
        <v>5</v>
      </c>
      <c r="B7">
        <f>B9*1.5</f>
        <v>0.14250000000000002</v>
      </c>
    </row>
    <row r="8" spans="1:3" x14ac:dyDescent="0.25">
      <c r="A8" t="s">
        <v>6</v>
      </c>
      <c r="B8">
        <v>0.29799999999999999</v>
      </c>
    </row>
    <row r="9" spans="1:3" x14ac:dyDescent="0.25">
      <c r="A9" t="s">
        <v>7</v>
      </c>
      <c r="B9">
        <v>9.5000000000000001E-2</v>
      </c>
    </row>
    <row r="11" spans="1:3" ht="18.75" x14ac:dyDescent="0.35">
      <c r="A11" t="s">
        <v>8</v>
      </c>
    </row>
    <row r="12" spans="1:3" x14ac:dyDescent="0.25">
      <c r="B12" t="s">
        <v>9</v>
      </c>
      <c r="C12" t="s">
        <v>10</v>
      </c>
    </row>
    <row r="13" spans="1:3" x14ac:dyDescent="0.25">
      <c r="A13" t="s">
        <v>11</v>
      </c>
      <c r="B13" s="2">
        <v>21.8</v>
      </c>
      <c r="C13">
        <v>21.8</v>
      </c>
    </row>
    <row r="14" spans="1:3" x14ac:dyDescent="0.25">
      <c r="A14" t="s">
        <v>12</v>
      </c>
      <c r="B14" s="3">
        <v>2.8000000000000001E-2</v>
      </c>
      <c r="C14">
        <v>2.8000000000000001E-2</v>
      </c>
    </row>
    <row r="15" spans="1:3" x14ac:dyDescent="0.25">
      <c r="A15" t="s">
        <v>13</v>
      </c>
      <c r="B15" s="3">
        <v>0.8</v>
      </c>
      <c r="C15">
        <v>0.8</v>
      </c>
    </row>
    <row r="16" spans="1:3" x14ac:dyDescent="0.25">
      <c r="A16" t="s">
        <v>14</v>
      </c>
      <c r="B16" s="4">
        <f>B14*B13^B15</f>
        <v>0.32955144953298554</v>
      </c>
      <c r="C16" s="5">
        <f>C14*C13^C15</f>
        <v>0.32955144953298554</v>
      </c>
    </row>
    <row r="17" spans="1:10" x14ac:dyDescent="0.25">
      <c r="B17" s="3"/>
    </row>
    <row r="18" spans="1:10" x14ac:dyDescent="0.25">
      <c r="A18" t="s">
        <v>15</v>
      </c>
      <c r="B18" s="3">
        <v>1.7</v>
      </c>
      <c r="C18">
        <v>1.7</v>
      </c>
    </row>
    <row r="19" spans="1:10" x14ac:dyDescent="0.25">
      <c r="B19" s="6"/>
    </row>
    <row r="20" spans="1:10" x14ac:dyDescent="0.25">
      <c r="A20" t="s">
        <v>16</v>
      </c>
      <c r="B20" s="5">
        <f>B18*B16</f>
        <v>0.56023746420607545</v>
      </c>
      <c r="C20" s="5">
        <f>C18*C16</f>
        <v>0.56023746420607545</v>
      </c>
    </row>
    <row r="22" spans="1:10" x14ac:dyDescent="0.25">
      <c r="A22" t="s">
        <v>17</v>
      </c>
      <c r="B22" s="7">
        <v>0.47699999999999998</v>
      </c>
      <c r="C22" s="8">
        <v>0.71399999999999997</v>
      </c>
    </row>
    <row r="23" spans="1:10" x14ac:dyDescent="0.25">
      <c r="A23" t="s">
        <v>18</v>
      </c>
      <c r="B23" s="5">
        <f>MIN(B22,B20)</f>
        <v>0.47699999999999998</v>
      </c>
      <c r="C23" s="5">
        <f>MIN(C22,C20)</f>
        <v>0.56023746420607545</v>
      </c>
    </row>
    <row r="25" spans="1:10" x14ac:dyDescent="0.25">
      <c r="A25" t="s">
        <v>19</v>
      </c>
      <c r="B25">
        <f>B8*1.5/1</f>
        <v>0.44699999999999995</v>
      </c>
      <c r="C25">
        <f>B8*1.5/1</f>
        <v>0.44699999999999995</v>
      </c>
    </row>
    <row r="29" spans="1:10" x14ac:dyDescent="0.25">
      <c r="A29" t="s">
        <v>20</v>
      </c>
      <c r="B29" s="5">
        <f>B9/(B23)*1.5</f>
        <v>0.29874213836477986</v>
      </c>
      <c r="C29" s="5">
        <f>B9/(C23)*1.5</f>
        <v>0.25435642759439481</v>
      </c>
      <c r="G29" s="9">
        <f>0.2*B9/B8</f>
        <v>6.3758389261744985E-2</v>
      </c>
      <c r="H29" s="9">
        <f>B9/B8</f>
        <v>0.31879194630872487</v>
      </c>
      <c r="J29" s="1">
        <v>6</v>
      </c>
    </row>
    <row r="30" spans="1:10" x14ac:dyDescent="0.25">
      <c r="G30" s="10" t="s">
        <v>21</v>
      </c>
      <c r="H30" s="10" t="s">
        <v>21</v>
      </c>
    </row>
    <row r="31" spans="1:10" x14ac:dyDescent="0.25">
      <c r="A31" t="s">
        <v>22</v>
      </c>
      <c r="B31" s="5">
        <f>1.5*H29</f>
        <v>0.47818791946308731</v>
      </c>
      <c r="C31" s="5">
        <f>1.5*H29</f>
        <v>0.47818791946308731</v>
      </c>
      <c r="I31" s="5"/>
    </row>
    <row r="32" spans="1:10" ht="36" customHeight="1" x14ac:dyDescent="0.25">
      <c r="A32" s="12" t="s">
        <v>24</v>
      </c>
      <c r="B32" s="11" t="str">
        <f>IF(B23&gt;B31,"T&gt;1.5Ts, so Cs=Csmax*1.5","T&lt;1.5Ts,so Cs=Csmax")</f>
        <v>T&lt;1.5Ts,so Cs=Csmax</v>
      </c>
      <c r="C32" s="11" t="str">
        <f>IF(C23&gt;C31,"T&gt;1.5Ts, so Cs=Csmax*1.5","T&lt;1.5Ts,so Cs=Csmax")</f>
        <v>T&gt;1.5Ts, so Cs=Csmax*1.5</v>
      </c>
    </row>
    <row r="33" spans="1:3" x14ac:dyDescent="0.25">
      <c r="A33" t="s">
        <v>23</v>
      </c>
      <c r="B33" s="5">
        <f>IF(B23&gt;B31,1.5*B29,MIN(B25,B29))</f>
        <v>0.29874213836477986</v>
      </c>
      <c r="C33" s="5">
        <f>IF(C23&gt;C31,1.5*C29,MIN(C25,C29))</f>
        <v>0.38153464139159221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Karamvir Singh</dc:creator>
  <cp:lastModifiedBy>Karamvir Singh</cp:lastModifiedBy>
  <dcterms:created xsi:type="dcterms:W3CDTF">2021-12-01T13:52:57Z</dcterms:created>
  <dcterms:modified xsi:type="dcterms:W3CDTF">2021-12-01T14:07:02Z</dcterms:modified>
</cp:coreProperties>
</file>