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zham1s01\Projects\_2012 Onwards\NZ Transport Agency\80510493 Stones Accessway _Bridge\Structures\"/>
    </mc:Choice>
  </mc:AlternateContent>
  <xr:revisionPtr revIDLastSave="0" documentId="8_{9FBF8DDA-716B-493A-B3A2-F40B517F3F26}" xr6:coauthVersionLast="34" xr6:coauthVersionMax="34" xr10:uidLastSave="{00000000-0000-0000-0000-000000000000}"/>
  <bookViews>
    <workbookView xWindow="0" yWindow="0" windowWidth="28800" windowHeight="12210" xr2:uid="{4F3B2A5C-EB8E-496C-9E65-4D33E8BE390D}"/>
  </bookViews>
  <sheets>
    <sheet name="Sheet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E6" i="1" s="1"/>
  <c r="C13" i="1" s="1"/>
  <c r="B16" i="1" l="1"/>
  <c r="K13" i="1" s="1"/>
  <c r="C21" i="1"/>
  <c r="J13" i="1"/>
  <c r="B22" i="1" l="1"/>
  <c r="K14" i="1" s="1"/>
  <c r="J14" i="1"/>
  <c r="J15" i="1" s="1"/>
</calcChain>
</file>

<file path=xl/sharedStrings.xml><?xml version="1.0" encoding="utf-8"?>
<sst xmlns="http://schemas.openxmlformats.org/spreadsheetml/2006/main" count="33" uniqueCount="29">
  <si>
    <t>Section</t>
  </si>
  <si>
    <t>UC 305x305x137</t>
  </si>
  <si>
    <t>Elastic Yield strength</t>
  </si>
  <si>
    <t>øe</t>
  </si>
  <si>
    <t>MPa</t>
  </si>
  <si>
    <t>Second moment area</t>
  </si>
  <si>
    <t>Ixx</t>
  </si>
  <si>
    <t>m4</t>
  </si>
  <si>
    <t>mm4</t>
  </si>
  <si>
    <t>Depth of section</t>
  </si>
  <si>
    <t>y</t>
  </si>
  <si>
    <t>mm</t>
  </si>
  <si>
    <t>Young modulus, steel</t>
  </si>
  <si>
    <t>Es</t>
  </si>
  <si>
    <t>N/mm2</t>
  </si>
  <si>
    <t>NZS 3404.1:1997 SRF</t>
  </si>
  <si>
    <t>Table 3.3(1), member subject to bending &amp; shear</t>
  </si>
  <si>
    <t>BM</t>
  </si>
  <si>
    <t>Curvature</t>
  </si>
  <si>
    <t>kNm</t>
  </si>
  <si>
    <t>1/m</t>
  </si>
  <si>
    <t>Elastic Moment Capacity</t>
  </si>
  <si>
    <t>Me =</t>
  </si>
  <si>
    <t>Curvature (1/m) @ Me =</t>
  </si>
  <si>
    <t>Me/(Ixx.Es)</t>
  </si>
  <si>
    <t>Assumed shape factor</t>
  </si>
  <si>
    <t>Plastic Moment Capacity</t>
  </si>
  <si>
    <t>Mp =</t>
  </si>
  <si>
    <t>Curvature (1/m) @ Mp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</si>
</sst>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1" fontId="0" fillId="2" borderId="0" xfId="0" applyNumberFormat="1" applyFill="1"/>
    <xf numFmtId="11" fontId="0" fillId="0" borderId="0" xfId="0" applyNumberFormat="1"/>
    <xf numFmtId="0" fontId="0" fillId="0" borderId="0" xfId="0" quotePrefix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'[1]Moment curvature'!$J$10:$J$11</c:f>
              <c:strCache>
                <c:ptCount val="2"/>
                <c:pt idx="0">
                  <c:v>BM</c:v>
                </c:pt>
                <c:pt idx="1">
                  <c:v>kNm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'[1]Moment curvature'!$K$12:$K$15</c:f>
              <c:numCache>
                <c:formatCode>General</c:formatCode>
                <c:ptCount val="4"/>
                <c:pt idx="0">
                  <c:v>0</c:v>
                </c:pt>
                <c:pt idx="1">
                  <c:v>4.6646341463414624E-3</c:v>
                </c:pt>
                <c:pt idx="2">
                  <c:v>5.3643292682926825E-3</c:v>
                </c:pt>
                <c:pt idx="3">
                  <c:v>0.01</c:v>
                </c:pt>
              </c:numCache>
            </c:numRef>
          </c:xVal>
          <c:yVal>
            <c:numRef>
              <c:f>'[1]Moment curvature'!$J$12:$J$15</c:f>
              <c:numCache>
                <c:formatCode>0</c:formatCode>
                <c:ptCount val="4"/>
                <c:pt idx="0" formatCode="General">
                  <c:v>0</c:v>
                </c:pt>
                <c:pt idx="1">
                  <c:v>313.36312500000003</c:v>
                </c:pt>
                <c:pt idx="2">
                  <c:v>360.36759375000003</c:v>
                </c:pt>
                <c:pt idx="3">
                  <c:v>360.36759375000003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BD-453A-AF31-744620944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871296"/>
        <c:axId val="40587556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'[1]Moment curvature'!$K$10:$K$11</c15:sqref>
                        </c15:formulaRef>
                      </c:ext>
                    </c:extLst>
                    <c:strCache>
                      <c:ptCount val="2"/>
                      <c:pt idx="0">
                        <c:v>Curvature</c:v>
                      </c:pt>
                      <c:pt idx="1">
                        <c:v>1/m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'[1]Moment curvature'!$I$12:$I$14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'[1]Moment curvature'!$K$12:$K$14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4.6646341463414624E-3</c:v>
                      </c:pt>
                      <c:pt idx="2">
                        <c:v>5.3643292682926825E-3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34BD-453A-AF31-744620944723}"/>
                  </c:ext>
                </c:extLst>
              </c15:ser>
            </c15:filteredScatterSeries>
          </c:ext>
        </c:extLst>
      </c:scatterChart>
      <c:valAx>
        <c:axId val="40587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75560"/>
        <c:crosses val="autoZero"/>
        <c:crossBetween val="midCat"/>
      </c:valAx>
      <c:valAx>
        <c:axId val="40587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71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</xdr:row>
      <xdr:rowOff>171450</xdr:rowOff>
    </xdr:from>
    <xdr:to>
      <xdr:col>19</xdr:col>
      <xdr:colOff>352425</xdr:colOff>
      <xdr:row>19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AE3917-3996-4FC0-9C98-B8955E14F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nes%20Bridge%20Design%20Workbook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Gravity Loads"/>
      <sheetName val="Constants"/>
      <sheetName val="Seismic Loads"/>
      <sheetName val="Pile geotechnical Capacity"/>
      <sheetName val="Geotechnical properties"/>
      <sheetName val="Soil Strength"/>
      <sheetName val="Design Displacements"/>
      <sheetName val="Moment curvature"/>
      <sheetName val="Prelim ground model"/>
      <sheetName val="Hydraulic Pressu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J10" t="str">
            <v>BM</v>
          </cell>
          <cell r="K10" t="str">
            <v>Curvature</v>
          </cell>
        </row>
        <row r="11">
          <cell r="J11" t="str">
            <v>kNm</v>
          </cell>
          <cell r="K11" t="str">
            <v>1/m</v>
          </cell>
        </row>
        <row r="12">
          <cell r="I12">
            <v>1</v>
          </cell>
          <cell r="J12">
            <v>0</v>
          </cell>
          <cell r="K12">
            <v>0</v>
          </cell>
        </row>
        <row r="13">
          <cell r="I13">
            <v>2</v>
          </cell>
          <cell r="J13">
            <v>313.36312500000003</v>
          </cell>
          <cell r="K13">
            <v>4.6646341463414624E-3</v>
          </cell>
        </row>
        <row r="14">
          <cell r="I14">
            <v>3</v>
          </cell>
          <cell r="J14">
            <v>360.36759375000003</v>
          </cell>
          <cell r="K14">
            <v>5.3643292682926825E-3</v>
          </cell>
        </row>
        <row r="15">
          <cell r="J15">
            <v>360.36759375000003</v>
          </cell>
          <cell r="K15">
            <v>0.01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AE87-03BE-4A54-8F03-004EBFC523D5}">
  <dimension ref="A3:K22"/>
  <sheetViews>
    <sheetView tabSelected="1" workbookViewId="0">
      <selection activeCell="K15" sqref="K15"/>
    </sheetView>
  </sheetViews>
  <sheetFormatPr defaultRowHeight="15" x14ac:dyDescent="0.25"/>
  <cols>
    <col min="1" max="1" width="25.7109375" customWidth="1"/>
  </cols>
  <sheetData>
    <row r="3" spans="1:11" x14ac:dyDescent="0.25">
      <c r="A3" t="s">
        <v>0</v>
      </c>
      <c r="B3" t="s">
        <v>1</v>
      </c>
    </row>
    <row r="5" spans="1:11" x14ac:dyDescent="0.25">
      <c r="A5" t="s">
        <v>2</v>
      </c>
      <c r="B5" t="s">
        <v>3</v>
      </c>
      <c r="C5" s="1">
        <v>340</v>
      </c>
      <c r="D5" t="s">
        <v>4</v>
      </c>
    </row>
    <row r="6" spans="1:11" x14ac:dyDescent="0.25">
      <c r="A6" t="s">
        <v>5</v>
      </c>
      <c r="B6" t="s">
        <v>6</v>
      </c>
      <c r="C6" s="2">
        <f>3.277*10^-4</f>
        <v>3.2770000000000005E-4</v>
      </c>
      <c r="D6" t="s">
        <v>7</v>
      </c>
      <c r="E6" s="3">
        <f>C6*10^12</f>
        <v>327700000.00000006</v>
      </c>
      <c r="F6" t="s">
        <v>8</v>
      </c>
    </row>
    <row r="7" spans="1:11" x14ac:dyDescent="0.25">
      <c r="A7" t="s">
        <v>9</v>
      </c>
      <c r="B7" t="s">
        <v>10</v>
      </c>
      <c r="C7" s="1">
        <v>320</v>
      </c>
      <c r="D7" t="s">
        <v>11</v>
      </c>
      <c r="E7" s="3"/>
    </row>
    <row r="9" spans="1:11" x14ac:dyDescent="0.25">
      <c r="A9" t="s">
        <v>12</v>
      </c>
      <c r="B9" t="s">
        <v>13</v>
      </c>
      <c r="C9">
        <v>205000</v>
      </c>
      <c r="D9" t="s">
        <v>14</v>
      </c>
    </row>
    <row r="10" spans="1:11" x14ac:dyDescent="0.25">
      <c r="A10" t="s">
        <v>15</v>
      </c>
      <c r="C10">
        <v>0.9</v>
      </c>
      <c r="D10" t="s">
        <v>16</v>
      </c>
      <c r="J10" t="s">
        <v>17</v>
      </c>
      <c r="K10" t="s">
        <v>18</v>
      </c>
    </row>
    <row r="11" spans="1:11" x14ac:dyDescent="0.25">
      <c r="J11" t="s">
        <v>19</v>
      </c>
      <c r="K11" s="4" t="s">
        <v>20</v>
      </c>
    </row>
    <row r="12" spans="1:11" x14ac:dyDescent="0.25">
      <c r="I12">
        <v>1</v>
      </c>
      <c r="J12">
        <v>0</v>
      </c>
      <c r="K12">
        <v>0</v>
      </c>
    </row>
    <row r="13" spans="1:11" x14ac:dyDescent="0.25">
      <c r="A13" t="s">
        <v>21</v>
      </c>
      <c r="B13" t="s">
        <v>22</v>
      </c>
      <c r="C13" s="5">
        <f>C5*E6/C7*C10*10^-6</f>
        <v>313.36312500000003</v>
      </c>
      <c r="D13" t="s">
        <v>19</v>
      </c>
      <c r="I13">
        <v>2</v>
      </c>
      <c r="J13" s="5">
        <f>C13</f>
        <v>313.36312500000003</v>
      </c>
      <c r="K13">
        <f>B16</f>
        <v>4.6646341463414624E-3</v>
      </c>
    </row>
    <row r="14" spans="1:11" x14ac:dyDescent="0.25">
      <c r="I14">
        <v>3</v>
      </c>
      <c r="J14" s="5">
        <f>C21</f>
        <v>360.36759375000003</v>
      </c>
      <c r="K14">
        <f>B22</f>
        <v>5.3643292682926825E-3</v>
      </c>
    </row>
    <row r="15" spans="1:11" x14ac:dyDescent="0.25">
      <c r="A15" t="s">
        <v>23</v>
      </c>
      <c r="B15" t="s">
        <v>24</v>
      </c>
      <c r="I15">
        <v>4</v>
      </c>
      <c r="J15" s="5">
        <f>J14</f>
        <v>360.36759375000003</v>
      </c>
      <c r="K15">
        <v>0.01</v>
      </c>
    </row>
    <row r="16" spans="1:11" x14ac:dyDescent="0.25">
      <c r="B16">
        <f>C13/(C9*10^3*C6)</f>
        <v>4.6646341463414624E-3</v>
      </c>
      <c r="C16" t="s">
        <v>20</v>
      </c>
    </row>
    <row r="19" spans="1:4" x14ac:dyDescent="0.25">
      <c r="A19" t="s">
        <v>25</v>
      </c>
      <c r="B19">
        <v>1.1499999999999999</v>
      </c>
    </row>
    <row r="21" spans="1:4" x14ac:dyDescent="0.25">
      <c r="A21" t="s">
        <v>26</v>
      </c>
      <c r="B21" t="s">
        <v>27</v>
      </c>
      <c r="C21" s="5">
        <f>C13*B19</f>
        <v>360.36759375000003</v>
      </c>
      <c r="D21" t="s">
        <v>19</v>
      </c>
    </row>
    <row r="22" spans="1:4" x14ac:dyDescent="0.25">
      <c r="A22" t="s">
        <v>28</v>
      </c>
      <c r="B22">
        <f>C21/(C9*10^3*C6)</f>
        <v>5.3643292682926825E-3</v>
      </c>
      <c r="C22" t="s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Devlin, Nik</dc:creator>
  <cp:lastModifiedBy>Devlin, Nik</cp:lastModifiedBy>
  <dcterms:created xsi:type="dcterms:W3CDTF">2018-09-17T00:22:40Z</dcterms:created>
  <dcterms:modified xsi:type="dcterms:W3CDTF">2018-09-17T00:27:11Z</dcterms:modified>
</cp:coreProperties>
</file>