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pilewall" sheetId="1" r:id="rId1"/>
  </sheets>
  <definedNames>
    <definedName name="A">'sheetpilewall'!$B$9</definedName>
    <definedName name="d">'sheetpilewall'!$C$25</definedName>
    <definedName name="E">'sheetpilewall'!$B$11</definedName>
    <definedName name="eff_hor_shear">'sheetpilewall'!$C$21</definedName>
    <definedName name="eff_vert_shear">'sheetpilewall'!$C$20</definedName>
    <definedName name="gamma">'sheetpilewall'!$B$12</definedName>
    <definedName name="gamma_soil">'sheetpilewall'!$B$13</definedName>
    <definedName name="h">'sheetpilewall'!$B$8</definedName>
    <definedName name="i_1">'sheetpilewall'!$B$10</definedName>
    <definedName name="i_1_over_i_12">'sheetpilewall'!$C$18</definedName>
    <definedName name="i_1_over_i_2">'sheetpilewall'!$C$17</definedName>
    <definedName name="nu">'sheetpilewall'!$C$19</definedName>
    <definedName name="t">'sheetpilewall'!$B$7</definedName>
  </definedNames>
  <calcPr fullCalcOnLoad="1"/>
</workbook>
</file>

<file path=xl/sharedStrings.xml><?xml version="1.0" encoding="utf-8"?>
<sst xmlns="http://schemas.openxmlformats.org/spreadsheetml/2006/main" count="61" uniqueCount="50">
  <si>
    <t>t</t>
  </si>
  <si>
    <t>h</t>
  </si>
  <si>
    <t>A</t>
  </si>
  <si>
    <r>
      <t>g</t>
    </r>
    <r>
      <rPr>
        <vertAlign val="subscript"/>
        <sz val="10"/>
        <rFont val="Arial"/>
        <family val="2"/>
      </rPr>
      <t>steel</t>
    </r>
  </si>
  <si>
    <r>
      <t>E</t>
    </r>
    <r>
      <rPr>
        <vertAlign val="subscript"/>
        <sz val="10"/>
        <rFont val="Arial"/>
        <family val="2"/>
      </rPr>
      <t>steel</t>
    </r>
  </si>
  <si>
    <r>
      <t>I</t>
    </r>
    <r>
      <rPr>
        <vertAlign val="subscript"/>
        <sz val="10"/>
        <rFont val="Arial"/>
        <family val="2"/>
      </rPr>
      <t>1</t>
    </r>
  </si>
  <si>
    <t>note: axis 1 is the vertical direction</t>
  </si>
  <si>
    <t>n</t>
  </si>
  <si>
    <t>d</t>
  </si>
  <si>
    <t>m</t>
  </si>
  <si>
    <r>
      <t>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/ I</t>
    </r>
    <r>
      <rPr>
        <vertAlign val="subscript"/>
        <sz val="10"/>
        <rFont val="Arial"/>
        <family val="2"/>
      </rPr>
      <t>12</t>
    </r>
  </si>
  <si>
    <r>
      <t>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/ I</t>
    </r>
    <r>
      <rPr>
        <vertAlign val="subscript"/>
        <sz val="10"/>
        <rFont val="Arial"/>
        <family val="2"/>
      </rPr>
      <t>2</t>
    </r>
  </si>
  <si>
    <t>based on 3D2011's Material Models manual, chapter 14.6</t>
  </si>
  <si>
    <t>Known parameters</t>
  </si>
  <si>
    <t>parameter</t>
  </si>
  <si>
    <t>equation</t>
  </si>
  <si>
    <t>value</t>
  </si>
  <si>
    <t>unit</t>
  </si>
  <si>
    <r>
      <t>I</t>
    </r>
    <r>
      <rPr>
        <vertAlign val="subscript"/>
        <sz val="10"/>
        <rFont val="Arial"/>
        <family val="2"/>
      </rPr>
      <t>2</t>
    </r>
  </si>
  <si>
    <r>
      <t>I</t>
    </r>
    <r>
      <rPr>
        <vertAlign val="subscript"/>
        <sz val="10"/>
        <rFont val="Arial"/>
        <family val="2"/>
      </rPr>
      <t>12</t>
    </r>
  </si>
  <si>
    <t>-</t>
  </si>
  <si>
    <r>
      <t>kN/m</t>
    </r>
    <r>
      <rPr>
        <vertAlign val="superscript"/>
        <sz val="10"/>
        <rFont val="Arial"/>
        <family val="2"/>
      </rPr>
      <t>2</t>
    </r>
  </si>
  <si>
    <r>
      <t>kN/m</t>
    </r>
    <r>
      <rPr>
        <vertAlign val="superscript"/>
        <sz val="10"/>
        <rFont val="Arial"/>
        <family val="2"/>
      </rPr>
      <t>3</t>
    </r>
  </si>
  <si>
    <t>PLAXIS 3D Material set parameters</t>
  </si>
  <si>
    <r>
      <t>12 E 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d</t>
    </r>
    <r>
      <rPr>
        <vertAlign val="superscript"/>
        <sz val="10"/>
        <rFont val="Arial"/>
        <family val="2"/>
      </rPr>
      <t>3</t>
    </r>
  </si>
  <si>
    <r>
      <t>12 E 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/ 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≈ 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* ( I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/ 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)</t>
    </r>
  </si>
  <si>
    <r>
      <t>6 E I</t>
    </r>
    <r>
      <rPr>
        <vertAlign val="subscript"/>
        <sz val="10"/>
        <rFont val="Arial"/>
        <family val="2"/>
      </rPr>
      <t>12</t>
    </r>
    <r>
      <rPr>
        <sz val="10"/>
        <rFont val="Arial"/>
        <family val="0"/>
      </rPr>
      <t xml:space="preserve"> / ( ( 1 + </t>
    </r>
    <r>
      <rPr>
        <sz val="10"/>
        <rFont val="Symbol"/>
        <family val="1"/>
      </rPr>
      <t>n</t>
    </r>
    <r>
      <rPr>
        <sz val="10"/>
        <rFont val="Arial"/>
        <family val="0"/>
      </rPr>
      <t xml:space="preserve"> ) * d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) ≈ 6 E ( I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/ 10) / d</t>
    </r>
    <r>
      <rPr>
        <vertAlign val="superscript"/>
        <sz val="10"/>
        <rFont val="Arial"/>
        <family val="2"/>
      </rPr>
      <t>3</t>
    </r>
  </si>
  <si>
    <r>
      <t>E * A</t>
    </r>
    <r>
      <rPr>
        <vertAlign val="subscript"/>
        <sz val="10"/>
        <rFont val="Arial"/>
        <family val="2"/>
      </rPr>
      <t>13</t>
    </r>
    <r>
      <rPr>
        <sz val="10"/>
        <rFont val="Arial"/>
        <family val="0"/>
      </rPr>
      <t xml:space="preserve"> / ( 2 * ( 1 + </t>
    </r>
    <r>
      <rPr>
        <sz val="10"/>
        <rFont val="Symbol"/>
        <family val="1"/>
      </rPr>
      <t xml:space="preserve">n </t>
    </r>
    <r>
      <rPr>
        <sz val="10"/>
        <rFont val="Arial"/>
        <family val="0"/>
      </rPr>
      <t>) * d ) ≈ E (A / 3) / 2 d</t>
    </r>
  </si>
  <si>
    <r>
      <t>E * A</t>
    </r>
    <r>
      <rPr>
        <vertAlign val="subscript"/>
        <sz val="10"/>
        <rFont val="Arial"/>
        <family val="2"/>
      </rPr>
      <t>23</t>
    </r>
    <r>
      <rPr>
        <sz val="10"/>
        <rFont val="Arial"/>
        <family val="0"/>
      </rPr>
      <t xml:space="preserve"> / ( 2 * ( 1 + </t>
    </r>
    <r>
      <rPr>
        <sz val="10"/>
        <rFont val="Symbol"/>
        <family val="1"/>
      </rPr>
      <t xml:space="preserve">n </t>
    </r>
    <r>
      <rPr>
        <sz val="10"/>
        <rFont val="Arial"/>
        <family val="0"/>
      </rPr>
      <t>) * d ) ≈ E (A / 10) / 2 d</t>
    </r>
  </si>
  <si>
    <t>mm</t>
  </si>
  <si>
    <t>Alternative units</t>
  </si>
  <si>
    <t>Use at own risk. The PLAXIS program Disclaimer applies</t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</si>
  <si>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per meter wall</t>
    </r>
  </si>
  <si>
    <r>
      <t>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per meter wall</t>
    </r>
  </si>
  <si>
    <r>
      <t>g</t>
    </r>
    <r>
      <rPr>
        <vertAlign val="subscript"/>
        <sz val="10"/>
        <rFont val="Arial"/>
        <family val="2"/>
      </rPr>
      <t xml:space="preserve">soil </t>
    </r>
    <r>
      <rPr>
        <b/>
        <vertAlign val="superscript"/>
        <sz val="10"/>
        <rFont val="Arial"/>
        <family val="2"/>
      </rPr>
      <t>*)</t>
    </r>
  </si>
  <si>
    <r>
      <t xml:space="preserve">A * (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steel</t>
    </r>
    <r>
      <rPr>
        <sz val="10"/>
        <rFont val="Arial"/>
        <family val="2"/>
      </rPr>
      <t xml:space="preserve"> -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soil</t>
    </r>
    <r>
      <rPr>
        <sz val="10"/>
        <rFont val="Arial"/>
        <family val="2"/>
      </rPr>
      <t>) / d</t>
    </r>
  </si>
  <si>
    <t>effective area for shear in vertical direction</t>
  </si>
  <si>
    <t>effective area for shear in horizontal direction</t>
  </si>
  <si>
    <r>
      <t>E</t>
    </r>
    <r>
      <rPr>
        <b/>
        <vertAlign val="subscript"/>
        <sz val="10"/>
        <rFont val="Arial"/>
        <family val="2"/>
      </rPr>
      <t>1</t>
    </r>
  </si>
  <si>
    <r>
      <t>E</t>
    </r>
    <r>
      <rPr>
        <b/>
        <vertAlign val="subscript"/>
        <sz val="10"/>
        <rFont val="Arial"/>
        <family val="2"/>
      </rPr>
      <t>2</t>
    </r>
  </si>
  <si>
    <r>
      <t>G</t>
    </r>
    <r>
      <rPr>
        <b/>
        <vertAlign val="subscript"/>
        <sz val="10"/>
        <rFont val="Arial"/>
        <family val="2"/>
      </rPr>
      <t>12</t>
    </r>
  </si>
  <si>
    <r>
      <t>G</t>
    </r>
    <r>
      <rPr>
        <b/>
        <vertAlign val="subscript"/>
        <sz val="10"/>
        <rFont val="Arial"/>
        <family val="2"/>
      </rPr>
      <t>13</t>
    </r>
  </si>
  <si>
    <r>
      <t>G</t>
    </r>
    <r>
      <rPr>
        <b/>
        <vertAlign val="subscript"/>
        <sz val="10"/>
        <rFont val="Arial"/>
        <family val="2"/>
      </rPr>
      <t>23</t>
    </r>
  </si>
  <si>
    <r>
      <t>n</t>
    </r>
    <r>
      <rPr>
        <b/>
        <vertAlign val="subscript"/>
        <sz val="10"/>
        <rFont val="Arial"/>
        <family val="2"/>
      </rPr>
      <t>12</t>
    </r>
  </si>
  <si>
    <r>
      <t>g</t>
    </r>
    <r>
      <rPr>
        <b/>
        <vertAlign val="subscript"/>
        <sz val="10"/>
        <rFont val="Arial"/>
        <family val="2"/>
      </rPr>
      <t>effective</t>
    </r>
  </si>
  <si>
    <r>
      <t>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/m</t>
    </r>
  </si>
  <si>
    <r>
      <t>cm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/m</t>
    </r>
  </si>
  <si>
    <r>
      <t>*)</t>
    </r>
    <r>
      <rPr>
        <i/>
        <sz val="10"/>
        <rFont val="Arial"/>
        <family val="2"/>
      </rPr>
      <t xml:space="preserve"> needed to accurately calculate the added (effective) weight by the sheet pile wall by taking the surrounding soil into account to calculate the sheet pile's weight</t>
    </r>
  </si>
  <si>
    <t>Engineering example of 3D plate materials: sheet pile wall in bending</t>
  </si>
  <si>
    <t>Assumptions: bending dominant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</si>
</sst>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E+00"/>
    <numFmt numFmtId="173" formatCode="0.0000E+00"/>
    <numFmt numFmtId="174" formatCode="[$-809]dd\ mmmm\ yyyy"/>
    <numFmt numFmtId="175" formatCode="0.00000E+00"/>
  </numFmts>
  <fonts count="14">
    <font>
      <sz val="10"/>
      <name val="Arial"/>
      <family val="0"/>
    </font>
    <font>
      <sz val="10"/>
      <name val="Symbol"/>
      <family val="1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0"/>
      <color indexed="23"/>
      <name val="Arial"/>
      <family val="0"/>
    </font>
    <font>
      <b/>
      <sz val="10"/>
      <color indexed="6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8" fillId="2" borderId="12" xfId="0" applyFont="1" applyFill="1" applyBorder="1" applyAlignment="1" applyProtection="1">
      <alignment horizontal="center"/>
      <protection/>
    </xf>
    <xf numFmtId="0" fontId="8" fillId="2" borderId="13" xfId="0" applyFont="1" applyFill="1" applyBorder="1" applyAlignment="1" applyProtection="1">
      <alignment horizontal="center"/>
      <protection/>
    </xf>
    <xf numFmtId="0" fontId="8" fillId="2" borderId="14" xfId="0" applyFont="1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/>
      <protection/>
    </xf>
    <xf numFmtId="0" fontId="0" fillId="2" borderId="18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/>
      <protection/>
    </xf>
    <xf numFmtId="0" fontId="11" fillId="2" borderId="6" xfId="0" applyFont="1" applyFill="1" applyBorder="1" applyAlignment="1" applyProtection="1">
      <alignment/>
      <protection/>
    </xf>
    <xf numFmtId="0" fontId="11" fillId="2" borderId="9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13" fontId="12" fillId="0" borderId="8" xfId="0" applyNumberFormat="1" applyFont="1" applyFill="1" applyBorder="1" applyAlignment="1" applyProtection="1">
      <alignment/>
      <protection/>
    </xf>
    <xf numFmtId="13" fontId="12" fillId="0" borderId="11" xfId="0" applyNumberFormat="1" applyFont="1" applyFill="1" applyBorder="1" applyAlignment="1" applyProtection="1">
      <alignment/>
      <protection/>
    </xf>
    <xf numFmtId="0" fontId="12" fillId="2" borderId="3" xfId="0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/>
      <protection/>
    </xf>
    <xf numFmtId="0" fontId="13" fillId="2" borderId="15" xfId="0" applyNumberFormat="1" applyFont="1" applyFill="1" applyBorder="1" applyAlignment="1" applyProtection="1">
      <alignment/>
      <protection/>
    </xf>
    <xf numFmtId="175" fontId="13" fillId="2" borderId="7" xfId="0" applyNumberFormat="1" applyFont="1" applyFill="1" applyBorder="1" applyAlignment="1" applyProtection="1">
      <alignment/>
      <protection/>
    </xf>
    <xf numFmtId="0" fontId="13" fillId="2" borderId="7" xfId="0" applyNumberFormat="1" applyFont="1" applyFill="1" applyBorder="1" applyAlignment="1" applyProtection="1">
      <alignment/>
      <protection/>
    </xf>
    <xf numFmtId="0" fontId="13" fillId="2" borderId="10" xfId="0" applyNumberFormat="1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172" fontId="0" fillId="3" borderId="7" xfId="0" applyNumberFormat="1" applyFill="1" applyBorder="1" applyAlignment="1" applyProtection="1">
      <alignment/>
      <protection locked="0"/>
    </xf>
    <xf numFmtId="173" fontId="0" fillId="3" borderId="7" xfId="0" applyNumberFormat="1" applyFill="1" applyBorder="1" applyAlignment="1" applyProtection="1">
      <alignment/>
      <protection locked="0"/>
    </xf>
    <xf numFmtId="11" fontId="0" fillId="3" borderId="7" xfId="0" applyNumberForma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18</xdr:row>
      <xdr:rowOff>123825</xdr:rowOff>
    </xdr:from>
    <xdr:to>
      <xdr:col>11</xdr:col>
      <xdr:colOff>714375</xdr:colOff>
      <xdr:row>31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952875"/>
          <a:ext cx="4867275" cy="2438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1628775</xdr:colOff>
      <xdr:row>0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22288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1990725</xdr:colOff>
      <xdr:row>0</xdr:row>
      <xdr:rowOff>419100</xdr:rowOff>
    </xdr:from>
    <xdr:to>
      <xdr:col>6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419100"/>
          <a:ext cx="403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28575</xdr:colOff>
      <xdr:row>5</xdr:row>
      <xdr:rowOff>9525</xdr:rowOff>
    </xdr:from>
    <xdr:to>
      <xdr:col>12</xdr:col>
      <xdr:colOff>19050</xdr:colOff>
      <xdr:row>12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457325"/>
          <a:ext cx="4371975" cy="13811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9.140625" style="1" customWidth="1"/>
    <col min="2" max="2" width="37.8515625" style="1" customWidth="1"/>
    <col min="3" max="3" width="15.28125" style="1" customWidth="1"/>
    <col min="4" max="4" width="10.421875" style="1" bestFit="1" customWidth="1"/>
    <col min="5" max="11" width="9.140625" style="1" customWidth="1"/>
    <col min="12" max="12" width="10.8515625" style="1" customWidth="1"/>
    <col min="13" max="16384" width="9.140625" style="1" customWidth="1"/>
  </cols>
  <sheetData>
    <row r="1" ht="54.75" customHeight="1"/>
    <row r="2" spans="1:8" ht="20.25">
      <c r="A2" s="50" t="s">
        <v>48</v>
      </c>
      <c r="B2" s="49"/>
      <c r="C2" s="49"/>
      <c r="D2" s="49"/>
      <c r="E2" s="49"/>
      <c r="F2" s="49"/>
      <c r="G2" s="53"/>
      <c r="H2" s="53"/>
    </row>
    <row r="3" spans="1:6" ht="12.75">
      <c r="A3" s="49" t="s">
        <v>12</v>
      </c>
      <c r="B3" s="49"/>
      <c r="C3" s="49"/>
      <c r="D3" s="49"/>
      <c r="E3" s="49"/>
      <c r="F3" s="49"/>
    </row>
    <row r="4" spans="1:6" ht="12.75">
      <c r="A4" s="51" t="s">
        <v>31</v>
      </c>
      <c r="B4" s="51"/>
      <c r="C4" s="51"/>
      <c r="D4" s="51"/>
      <c r="E4" s="51"/>
      <c r="F4" s="51"/>
    </row>
    <row r="5" ht="13.5" thickBot="1"/>
    <row r="6" spans="1:5" ht="13.5" thickBot="1">
      <c r="A6" s="2" t="s">
        <v>13</v>
      </c>
      <c r="B6" s="3"/>
      <c r="C6" s="3"/>
      <c r="D6" s="23" t="s">
        <v>30</v>
      </c>
      <c r="E6" s="24"/>
    </row>
    <row r="7" spans="1:5" ht="12.75">
      <c r="A7" s="4" t="s">
        <v>0</v>
      </c>
      <c r="B7" s="43"/>
      <c r="C7" s="25" t="s">
        <v>9</v>
      </c>
      <c r="D7" s="37">
        <f>B7*1000</f>
        <v>0</v>
      </c>
      <c r="E7" s="6" t="s">
        <v>29</v>
      </c>
    </row>
    <row r="8" spans="1:5" ht="12.75">
      <c r="A8" s="7" t="s">
        <v>1</v>
      </c>
      <c r="B8" s="44"/>
      <c r="C8" s="26" t="s">
        <v>9</v>
      </c>
      <c r="D8" s="38">
        <f>h*1000</f>
        <v>0</v>
      </c>
      <c r="E8" s="9" t="s">
        <v>29</v>
      </c>
    </row>
    <row r="9" spans="1:5" ht="14.25">
      <c r="A9" s="7" t="s">
        <v>2</v>
      </c>
      <c r="B9" s="45"/>
      <c r="C9" s="26" t="s">
        <v>32</v>
      </c>
      <c r="D9" s="38">
        <f>A*(100)^2</f>
        <v>0</v>
      </c>
      <c r="E9" s="9" t="s">
        <v>45</v>
      </c>
    </row>
    <row r="10" spans="1:5" ht="15.75">
      <c r="A10" s="7" t="s">
        <v>5</v>
      </c>
      <c r="B10" s="46"/>
      <c r="C10" s="26" t="s">
        <v>33</v>
      </c>
      <c r="D10" s="38">
        <f>i_1*(100)^4</f>
        <v>0</v>
      </c>
      <c r="E10" s="9" t="s">
        <v>46</v>
      </c>
    </row>
    <row r="11" spans="1:5" ht="15.75">
      <c r="A11" s="7" t="s">
        <v>4</v>
      </c>
      <c r="B11" s="47"/>
      <c r="C11" s="26" t="s">
        <v>21</v>
      </c>
      <c r="D11" s="7"/>
      <c r="E11" s="9"/>
    </row>
    <row r="12" spans="1:5" ht="15.75">
      <c r="A12" s="15" t="s">
        <v>3</v>
      </c>
      <c r="B12" s="44"/>
      <c r="C12" s="26" t="s">
        <v>22</v>
      </c>
      <c r="D12" s="7"/>
      <c r="E12" s="9"/>
    </row>
    <row r="13" spans="1:5" ht="16.5" thickBot="1">
      <c r="A13" s="10" t="s">
        <v>34</v>
      </c>
      <c r="B13" s="48"/>
      <c r="C13" s="27" t="s">
        <v>22</v>
      </c>
      <c r="D13" s="28"/>
      <c r="E13" s="12"/>
    </row>
    <row r="14" ht="12.75">
      <c r="A14" s="13" t="s">
        <v>6</v>
      </c>
    </row>
    <row r="16" ht="13.5" thickBot="1">
      <c r="A16" s="14" t="s">
        <v>49</v>
      </c>
    </row>
    <row r="17" spans="1:3" ht="15.75">
      <c r="A17" s="4" t="s">
        <v>18</v>
      </c>
      <c r="B17" s="5" t="s">
        <v>11</v>
      </c>
      <c r="C17" s="33">
        <v>20</v>
      </c>
    </row>
    <row r="18" spans="1:3" ht="15.75">
      <c r="A18" s="7" t="s">
        <v>19</v>
      </c>
      <c r="B18" s="8" t="s">
        <v>10</v>
      </c>
      <c r="C18" s="34">
        <v>10</v>
      </c>
    </row>
    <row r="19" spans="1:3" ht="13.5" customHeight="1">
      <c r="A19" s="15" t="s">
        <v>7</v>
      </c>
      <c r="B19" s="8"/>
      <c r="C19" s="34">
        <v>0</v>
      </c>
    </row>
    <row r="20" spans="1:3" ht="13.5" customHeight="1">
      <c r="A20" s="16" t="s">
        <v>36</v>
      </c>
      <c r="B20" s="8"/>
      <c r="C20" s="35">
        <f>1/3</f>
        <v>0.3333333333333333</v>
      </c>
    </row>
    <row r="21" spans="1:3" ht="13.5" customHeight="1" thickBot="1">
      <c r="A21" s="17" t="s">
        <v>37</v>
      </c>
      <c r="B21" s="11"/>
      <c r="C21" s="36">
        <f>1/10</f>
        <v>0.1</v>
      </c>
    </row>
    <row r="22" ht="12.75"/>
    <row r="23" ht="13.5" thickBot="1">
      <c r="A23" s="14" t="s">
        <v>23</v>
      </c>
    </row>
    <row r="24" spans="1:4" ht="13.5" thickBot="1">
      <c r="A24" s="18" t="s">
        <v>14</v>
      </c>
      <c r="B24" s="19" t="s">
        <v>15</v>
      </c>
      <c r="C24" s="19" t="s">
        <v>16</v>
      </c>
      <c r="D24" s="20" t="s">
        <v>17</v>
      </c>
    </row>
    <row r="25" spans="1:4" ht="12.75">
      <c r="A25" s="29" t="s">
        <v>8</v>
      </c>
      <c r="B25" s="21" t="s">
        <v>1</v>
      </c>
      <c r="C25" s="39">
        <f>h</f>
        <v>0</v>
      </c>
      <c r="D25" s="22" t="s">
        <v>9</v>
      </c>
    </row>
    <row r="26" spans="1:4" ht="15.75">
      <c r="A26" s="30" t="s">
        <v>38</v>
      </c>
      <c r="B26" s="8" t="s">
        <v>24</v>
      </c>
      <c r="C26" s="40" t="e">
        <f>12*E*i_1/(d^3)</f>
        <v>#DIV/0!</v>
      </c>
      <c r="D26" s="9" t="s">
        <v>21</v>
      </c>
    </row>
    <row r="27" spans="1:4" ht="15.75">
      <c r="A27" s="30" t="s">
        <v>39</v>
      </c>
      <c r="B27" s="8" t="s">
        <v>25</v>
      </c>
      <c r="C27" s="40" t="e">
        <f>C26/i_1_over_i_2</f>
        <v>#DIV/0!</v>
      </c>
      <c r="D27" s="9" t="s">
        <v>21</v>
      </c>
    </row>
    <row r="28" spans="1:4" ht="15.75">
      <c r="A28" s="30" t="s">
        <v>40</v>
      </c>
      <c r="B28" s="8" t="s">
        <v>26</v>
      </c>
      <c r="C28" s="40" t="e">
        <f>6*E*i_1/(i_1_over_i_12*d^3)</f>
        <v>#DIV/0!</v>
      </c>
      <c r="D28" s="9" t="s">
        <v>21</v>
      </c>
    </row>
    <row r="29" spans="1:4" ht="15.75">
      <c r="A29" s="30" t="s">
        <v>41</v>
      </c>
      <c r="B29" s="8" t="s">
        <v>27</v>
      </c>
      <c r="C29" s="40" t="e">
        <f>E*(A*eff_vert_shear)/(2*(1+nu)*d)</f>
        <v>#DIV/0!</v>
      </c>
      <c r="D29" s="9" t="s">
        <v>21</v>
      </c>
    </row>
    <row r="30" spans="1:4" ht="15.75">
      <c r="A30" s="30" t="s">
        <v>42</v>
      </c>
      <c r="B30" s="8" t="s">
        <v>28</v>
      </c>
      <c r="C30" s="40" t="e">
        <f>E*(A*eff_hor_shear)/(2*(1+nu)*d)</f>
        <v>#DIV/0!</v>
      </c>
      <c r="D30" s="9" t="s">
        <v>21</v>
      </c>
    </row>
    <row r="31" spans="1:4" ht="15.75">
      <c r="A31" s="31" t="s">
        <v>43</v>
      </c>
      <c r="B31" s="8"/>
      <c r="C31" s="41">
        <f>nu</f>
        <v>0</v>
      </c>
      <c r="D31" s="9" t="s">
        <v>20</v>
      </c>
    </row>
    <row r="32" spans="1:4" ht="16.5" thickBot="1">
      <c r="A32" s="32" t="s">
        <v>44</v>
      </c>
      <c r="B32" s="11" t="s">
        <v>35</v>
      </c>
      <c r="C32" s="42" t="e">
        <f>A*(gamma-gamma_soil)/d</f>
        <v>#DIV/0!</v>
      </c>
      <c r="D32" s="12" t="s">
        <v>22</v>
      </c>
    </row>
    <row r="34" spans="1:12" ht="14.25">
      <c r="A34" s="52" t="s">
        <v>47</v>
      </c>
      <c r="B34" s="51"/>
      <c r="C34" s="51"/>
      <c r="D34" s="51"/>
      <c r="E34" s="53"/>
      <c r="F34" s="53"/>
      <c r="G34" s="53"/>
      <c r="H34" s="53"/>
      <c r="I34" s="53"/>
      <c r="J34" s="53"/>
      <c r="K34" s="53"/>
      <c r="L34" s="53"/>
    </row>
  </sheetData>
  <sheetProtection sheet="1" objects="1" scenarios="1"/>
  <mergeCells count="4">
    <mergeCell ref="A3:F3"/>
    <mergeCell ref="A4:F4"/>
    <mergeCell ref="A34:L34"/>
    <mergeCell ref="A2:H2"/>
  </mergeCells>
  <conditionalFormatting sqref="B7:B13">
    <cfRule type="cellIs" priority="1" dxfId="0" operator="equal" stopIfTrue="1">
      <formula>""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de Sterke</dc:creator>
  <cp:keywords/>
  <dc:description/>
  <cp:lastModifiedBy>Micha van der Sloot</cp:lastModifiedBy>
  <dcterms:created xsi:type="dcterms:W3CDTF">2011-11-06T14:13:45Z</dcterms:created>
  <dcterms:modified xsi:type="dcterms:W3CDTF">2011-11-07T14:50:28Z</dcterms:modified>
  <cp:category/>
  <cp:version/>
  <cp:contentType/>
  <cp:contentStatus/>
</cp:coreProperties>
</file>